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iana.murillo\Documents\PEDRO ANTONIO\"/>
    </mc:Choice>
  </mc:AlternateContent>
  <xr:revisionPtr revIDLastSave="0" documentId="8_{836F0AFC-E01F-4651-99C0-86F3EA724FC5}" xr6:coauthVersionLast="45" xr6:coauthVersionMax="45" xr10:uidLastSave="{00000000-0000-0000-0000-000000000000}"/>
  <bookViews>
    <workbookView xWindow="-120" yWindow="-120" windowWidth="29040" windowHeight="15840" xr2:uid="{EF15AA0F-12AA-42EE-B2F7-E729561E3254}"/>
  </bookViews>
  <sheets>
    <sheet name="DG" sheetId="1" r:id="rId1"/>
  </sheets>
  <definedNames>
    <definedName name="_xlnm.Print_Area" localSheetId="0">DG!$A$1:$H$99</definedName>
    <definedName name="_xlnm.Print_Titles" localSheetId="0">DG!$1:$14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1" l="1"/>
  <c r="L35" i="1"/>
  <c r="K35" i="1"/>
  <c r="J35" i="1"/>
  <c r="I35" i="1"/>
  <c r="H35" i="1"/>
  <c r="N34" i="1"/>
  <c r="M34" i="1"/>
  <c r="N33" i="1"/>
  <c r="M33" i="1"/>
  <c r="N31" i="1"/>
  <c r="M31" i="1"/>
  <c r="N30" i="1"/>
  <c r="M30" i="1"/>
  <c r="N29" i="1"/>
  <c r="M29" i="1"/>
  <c r="N28" i="1"/>
  <c r="M28" i="1"/>
  <c r="N27" i="1"/>
  <c r="M27" i="1"/>
  <c r="N26" i="1"/>
  <c r="M26" i="1"/>
  <c r="N24" i="1"/>
  <c r="M24" i="1"/>
  <c r="N23" i="1"/>
  <c r="M23" i="1"/>
  <c r="N22" i="1"/>
  <c r="M22" i="1"/>
  <c r="N21" i="1"/>
  <c r="N35" i="1" s="1"/>
  <c r="M21" i="1"/>
  <c r="M35" i="1" s="1"/>
</calcChain>
</file>

<file path=xl/sharedStrings.xml><?xml version="1.0" encoding="utf-8"?>
<sst xmlns="http://schemas.openxmlformats.org/spreadsheetml/2006/main" count="50" uniqueCount="43">
  <si>
    <t>CONSEJO ASESOR DEL GOBIERNO NACIONAL EN MATERIA DE CONTROL INTERNO DE LAS ENTIDADES DEL ORDEN NACIONAL Y TERRITORIAL</t>
  </si>
  <si>
    <t>FORMATO</t>
  </si>
  <si>
    <t>EVALUACIÓN DE GESTIÓN POR DEPENDENCIAS</t>
  </si>
  <si>
    <t>OFICINA DE CONTROL INTERNO</t>
  </si>
  <si>
    <t>(Circular No. 04. del 27 de septiembre de 2005)</t>
  </si>
  <si>
    <r>
      <t xml:space="preserve">1. ENTIDAD:  </t>
    </r>
    <r>
      <rPr>
        <sz val="10"/>
        <color theme="1"/>
        <rFont val="Arial"/>
        <family val="2"/>
      </rPr>
      <t>Instituto Distrital Recreación y Deporte "IDRD"</t>
    </r>
  </si>
  <si>
    <r>
      <t xml:space="preserve">2. DEPENDENCIA A EVALUAR:  </t>
    </r>
    <r>
      <rPr>
        <sz val="10"/>
        <color theme="1"/>
        <rFont val="Arial"/>
        <family val="2"/>
      </rPr>
      <t>Resultados consolidados de todas las dependencias del IDRD</t>
    </r>
  </si>
  <si>
    <r>
      <t xml:space="preserve">3. OBJETIVOS INSTITUCIONALES RELACIONADOS CON LA DEPENDENCIA:
</t>
    </r>
    <r>
      <rPr>
        <sz val="10"/>
        <color theme="1"/>
        <rFont val="Arial"/>
        <family val="2"/>
      </rPr>
      <t>Promover la renovación generacional del deporte de Bogotá y la permanencia de niños, niñas, adolescentes y jóvenes en los procesos de formación deportiva pasando por todas las etapas como son masificación e iniciación, talento y reserva y rendimiento deportivo.
Aportar en la transformación de conductas de la ciudadanía a través de la actividad física, la recreación y el deporte, principalmente en los valores de confianza, solidaridad, trabajo en equipo y apropiación del espacio público.
Aumentar los niveles de la actividad física de los habitantes de Bogotá contribuyendo en la prevención de enfermedades crónicas no transmisibles y mentales.
Desarrollar acciones para la reactivación económica del sector del deporte, la actividad física y la recreación mediante el desarrollo del clúster.
Desarrollar acciones innovadoras en los parques para su sostenibilidad y adaptación al cambio climático y mejorar la capacidad instalada de los parques y equipamientos de 
Bogotá para competencias deportivas nacionales e internacionales.
Fortalecer la eficiencia administrativa como eje del desarrollo de la entidad a través del uso de la tecnología y la articulación e implementación de sistemas de información.</t>
    </r>
  </si>
  <si>
    <r>
      <t xml:space="preserve">4. PROYECTO DE INVERSIÓN:  </t>
    </r>
    <r>
      <rPr>
        <sz val="10"/>
        <color theme="1"/>
        <rFont val="Arial"/>
        <family val="2"/>
      </rPr>
      <t xml:space="preserve">Las diferentes dependencias del IDRD aportan con su gestión a la ejecución de los siguientes proyectos de inversión:
</t>
    </r>
    <r>
      <rPr>
        <u/>
        <sz val="10"/>
        <color theme="1"/>
        <rFont val="Arial"/>
        <family val="2"/>
      </rPr>
      <t xml:space="preserve">
Proyectos de Inversión del Plan de Desarrollo:</t>
    </r>
    <r>
      <rPr>
        <i/>
        <u/>
        <sz val="10"/>
        <color theme="1"/>
        <rFont val="Arial"/>
        <family val="2"/>
      </rPr>
      <t xml:space="preserve"> "Un Nuevo Contrato Social y Ambiental para la Bogotá del Siglo XXI"</t>
    </r>
    <r>
      <rPr>
        <b/>
        <sz val="10"/>
        <color theme="1"/>
        <rFont val="Arial"/>
        <family val="2"/>
      </rPr>
      <t xml:space="preserve">
</t>
    </r>
    <r>
      <rPr>
        <sz val="10"/>
        <color theme="1"/>
        <rFont val="Arial"/>
        <family val="2"/>
      </rPr>
      <t>7850	 - Implementación de una estrategia para el desarrollo deportivo y competitivo de Bogotá
7851	 - Recreación y deporte para la formación ciudadana en Bogotá 
7852	 - Construcción de comunidades activas y saludables en Bogotá
7853	 - Administración de parques y escenarios innovadores, sostenibles y con adaptación al cambio climático en Bogotá
7854	 - Formación de niños, niñas, adolescentes y jóvenes, en las disciplinas deportivas priorizadas, en el marco de la jornada escolar complementaria en Bogotá
7855	 - Fortalecimiento de la economía del sector deporte, recreación y actividad física de Bogotá
7856	 - Construcción y adecuación de escenarios y/o parques deportivos sostenibles para la revitalización urbana en Bogotá
7857	 - Mejoramiento institucional en beneficio de la ciudadanía de Bogotá</t>
    </r>
    <r>
      <rPr>
        <b/>
        <sz val="10"/>
        <color theme="1"/>
        <rFont val="Arial"/>
        <family val="2"/>
      </rPr>
      <t xml:space="preserve">
</t>
    </r>
    <r>
      <rPr>
        <sz val="10"/>
        <color theme="1"/>
        <rFont val="Arial"/>
        <family val="2"/>
      </rPr>
      <t>7905 - Mejoramiento del sistema de iluminación del estadio Nemesio Camacho el Campín Bogotá</t>
    </r>
  </si>
  <si>
    <t>5. COMPROMISOS ASOCIADOS AL CUMPLIMIENTO DEL OBJETIVO INSTITUCIONAL</t>
  </si>
  <si>
    <t>5. MEDICION DE RESULTADOS</t>
  </si>
  <si>
    <t>5.1.
INDICADOR</t>
  </si>
  <si>
    <t>5.2. RESULTADO 
(%)</t>
  </si>
  <si>
    <t>5.3. ANALISIS DE RESULTADOS</t>
  </si>
  <si>
    <t>RESULTADOS EVALUACION DE GESTION POR DEPENDENCIAS - EJECUTORAS DE PROYECTOS DE INVERSIÓN</t>
  </si>
  <si>
    <t>PE</t>
  </si>
  <si>
    <t>PO</t>
  </si>
  <si>
    <t>1RA LD</t>
  </si>
  <si>
    <t>PM</t>
  </si>
  <si>
    <t>MR</t>
  </si>
  <si>
    <t>IG</t>
  </si>
  <si>
    <t>REC</t>
  </si>
  <si>
    <t>Subdirección Técnica de Construcciones</t>
  </si>
  <si>
    <t>Subdirección Técnica de Parques</t>
  </si>
  <si>
    <t>Subdirección Técnica de Recreación y Deportes</t>
  </si>
  <si>
    <t>Subdirección Administrativa y Financiera</t>
  </si>
  <si>
    <t>RESULTADOS EVALUACION DE GESTION POR DEPENDENCIAS - APOYO A LA EJECUCION DE PROYECTOS DE INVERSIÓN</t>
  </si>
  <si>
    <t>Secretaría General</t>
  </si>
  <si>
    <t>N/A</t>
  </si>
  <si>
    <t>Subdirección de Contratación</t>
  </si>
  <si>
    <t>Oficina Asesora de Planeación</t>
  </si>
  <si>
    <t>Oficina Asesora Jurídica</t>
  </si>
  <si>
    <t>Oficina Asesora de Comunicaciones</t>
  </si>
  <si>
    <t>Oficina de Asuntos Locales</t>
  </si>
  <si>
    <t>RESULTADOS EVALUACION DE GESTION POR DEPENDENCIAS - CONTROL, EVALUACION Y SEGUIMIENTO</t>
  </si>
  <si>
    <t>Oficina de Control Disciplinario Interno</t>
  </si>
  <si>
    <t>Oficina de Control Interno</t>
  </si>
  <si>
    <t>CALIFICACION TOTAL DE LA GESTIÓN POR DEPENDENCIAS VIGENCIA 2020</t>
  </si>
  <si>
    <r>
      <t xml:space="preserve">
6. EVALUACION DE LA OFICINA DE CONTROL INTERNO A LOS COMPROMISOS DE LAS DEPENDENCIAS:
Teniendo en cuenta los resultados obtenidos por cada dependencia del IDRD, la calificación se vio afectada por:
Plan Estratégico: </t>
    </r>
    <r>
      <rPr>
        <sz val="10"/>
        <color rgb="FF000000"/>
        <rFont val="Arial"/>
        <family val="2"/>
      </rPr>
      <t xml:space="preserve">Las dependencias que tuvieron a cargo la ejecución de proyectos de inversión alcanzaron en promedio un nivel de cumplimiento superior al 90%, que se otorgó como peso para este componente dentro del total de la evaluación, relativo al logro de las metas a su cargo a partir del análisis del avance físico y presupuestal. 
</t>
    </r>
    <r>
      <rPr>
        <b/>
        <sz val="10"/>
        <color rgb="FF000000"/>
        <rFont val="Arial"/>
        <family val="2"/>
      </rPr>
      <t xml:space="preserve">
Plan Operativo: </t>
    </r>
    <r>
      <rPr>
        <sz val="10"/>
        <color rgb="FF000000"/>
        <rFont val="Arial"/>
        <family val="2"/>
      </rPr>
      <t xml:space="preserve">Este tipo de plan se evalúo teniendo en cuenta que cumpliera el propósito de adelantar actividades que agregaran valor estratégico a cada dependencia, de tal manera que sirvieran para mejorar su gestión y desempeño. En general los procesos establecieron actividades que agregaron valor a la estrategia: En algunos casos, actividades dentro de estos planes, correspondieron a responsabilidades o funciones que les fueron asignadas en la Resolución IDRD 006 de 2017 (funciones por dependencias) o en normatividad vigente. </t>
    </r>
    <r>
      <rPr>
        <b/>
        <sz val="10"/>
        <color rgb="FF000000"/>
        <rFont val="Arial"/>
        <family val="2"/>
      </rPr>
      <t xml:space="preserve">
Gestión de Primera Línea de Defensa: </t>
    </r>
    <r>
      <rPr>
        <sz val="10"/>
        <color rgb="FF000000"/>
        <rFont val="Arial"/>
        <family val="2"/>
      </rPr>
      <t>Se observó un avance significativo en cuanto la apropiación, aplicación y cumplimiento de la Política para la Administración de Riesgos en el IDRD.</t>
    </r>
    <r>
      <rPr>
        <b/>
        <sz val="10"/>
        <color rgb="FF000000"/>
        <rFont val="Arial"/>
        <family val="2"/>
      </rPr>
      <t xml:space="preserve">
Plan de mejoramiento Institucional: </t>
    </r>
    <r>
      <rPr>
        <sz val="10"/>
        <color rgb="FF000000"/>
        <rFont val="Arial"/>
        <family val="2"/>
      </rPr>
      <t>Con base en la evaluación se concluyó que existen fallas de control en el monitoreo frente al cumplimiento de los tiempos de ejecución.</t>
    </r>
    <r>
      <rPr>
        <b/>
        <sz val="10"/>
        <color rgb="FF000000"/>
        <rFont val="Arial"/>
        <family val="2"/>
      </rPr>
      <t xml:space="preserve">
Mapa de riesgos: </t>
    </r>
    <r>
      <rPr>
        <sz val="10"/>
        <color rgb="FF000000"/>
        <rFont val="Arial"/>
        <family val="2"/>
      </rPr>
      <t xml:space="preserve">En cuanto a los resultados de  la evaluación de este componente, se observaron falencias tanto de diseño como de efectividad de los controles. Así mismo, se observó que algunas dependencias no analizan la pertinencia de implementar oportunamente  las recomendaciones que emite la Oficina Asesora de Planeación y la Oficina de Control Interno, y por lo tanto, no emprenden acciones de mejora frente a la gestión del riesgo, ni lo efectuaron por iniciativa propia.
</t>
    </r>
    <r>
      <rPr>
        <b/>
        <sz val="10"/>
        <color rgb="FF000000"/>
        <rFont val="Arial"/>
        <family val="2"/>
      </rPr>
      <t xml:space="preserve">
Indicadores de gestión: </t>
    </r>
    <r>
      <rPr>
        <sz val="10"/>
        <color rgb="FF000000"/>
        <rFont val="Arial"/>
        <family val="2"/>
      </rPr>
      <t>El promedio para ese componente fue del 87% de cumplimiento, se  observó que en algunos casos, existió falencia en cuanto a la periodicidad de la aplicación de los mismos, lo cual no permite identificar oportunamente las necesidades de acciones correctivas o mejoras sobre la medición.</t>
    </r>
    <r>
      <rPr>
        <b/>
        <sz val="10"/>
        <color rgb="FF000000"/>
        <rFont val="Arial"/>
        <family val="2"/>
      </rPr>
      <t xml:space="preserve">
Atención de requerimientos de Entes Externos de Control:  </t>
    </r>
    <r>
      <rPr>
        <sz val="10"/>
        <color rgb="FF000000"/>
        <rFont val="Arial"/>
        <family val="2"/>
      </rPr>
      <t xml:space="preserve">Se observó falla de control sobre el cumplimiento de los términos de ley en cuanto a las respuestas a los requerimientos de entes de control de las dependencias del IDRD, sin que se haya tenido en cuenta las alertas tempranas que emitió la OCI sobre los términos para dar respuesta oportuna, es de precisar que estas falencias son recurrentes. Ahora bien, persiste en la gestión de la entidad  un alto porcentaje de fallas en la  eficacia de los controles concernientes con la oportunidad en que se emite las respuestas, por lo cual el nivel del servicio que el IDRD refleja en este campo aún es inferior al deber ser. </t>
    </r>
  </si>
  <si>
    <r>
      <t xml:space="preserve">7. RECOMENDACIONES DE MEJORAMIENTO DE LA OFICINA DE CONTROL INTERNO:
</t>
    </r>
    <r>
      <rPr>
        <sz val="10"/>
        <color rgb="FF000000"/>
        <rFont val="Arial"/>
        <family val="2"/>
      </rPr>
      <t xml:space="preserve">
• </t>
    </r>
    <r>
      <rPr>
        <b/>
        <sz val="10"/>
        <color rgb="FF000000"/>
        <rFont val="Arial"/>
        <family val="2"/>
      </rPr>
      <t>Plan Estratégico</t>
    </r>
    <r>
      <rPr>
        <sz val="10"/>
        <color rgb="FF000000"/>
        <rFont val="Arial"/>
        <family val="2"/>
      </rPr>
      <t xml:space="preserve">: Prever acciones, definir planes e implementarlos para compensar los rezagos presentados en el avance de los proyectos de inversión y mitigar eventos adversos que puedan repetirse o surgir, dentro de lo cual se sugiere examinar los cronogramas para el desarrollo de los proyectos y contemplar contingencias para poder conseguir las metas e invertir oportunamente el presupuesto asignado a cada proyecto de inversión.
</t>
    </r>
    <r>
      <rPr>
        <b/>
        <sz val="10"/>
        <rFont val="Arial"/>
        <family val="2"/>
      </rPr>
      <t>• Plan Operativo:</t>
    </r>
    <r>
      <rPr>
        <sz val="10"/>
        <rFont val="Arial"/>
        <family val="2"/>
      </rPr>
      <t xml:space="preserve"> Mantener las actividades que generan valor agregado y a la vez asegurar que las nuevas que se incorporen, cumplan esta condición, para apoyar la consecución de los objetivos de las dependencias y  contribuyan a mejorar su gestión y desempeño.
</t>
    </r>
    <r>
      <rPr>
        <sz val="10"/>
        <color rgb="FFFF0000"/>
        <rFont val="Arial"/>
        <family val="2"/>
      </rPr>
      <t xml:space="preserve">
</t>
    </r>
    <r>
      <rPr>
        <b/>
        <sz val="10"/>
        <rFont val="Arial"/>
        <family val="2"/>
      </rPr>
      <t>• Gestión de Primera Línea de Defensa</t>
    </r>
    <r>
      <rPr>
        <sz val="10"/>
        <rFont val="Arial"/>
        <family val="2"/>
      </rPr>
      <t>: Continuar con la socialización e implementación de la Política de Administración de Riesgos del IDRD, al interior de los equipos de trabajo,  el involucramiento de los líderes de los  procesos y "gerentes operativos" en este campo; así mismo, establecer controles para producir reportes y los envíos de registros a la OAP sobre los monitoreos  que  se realicen a los mapas de riesgos .</t>
    </r>
    <r>
      <rPr>
        <sz val="10"/>
        <color rgb="FFFF0000"/>
        <rFont val="Arial"/>
        <family val="2"/>
      </rPr>
      <t xml:space="preserve">
</t>
    </r>
    <r>
      <rPr>
        <b/>
        <sz val="10"/>
        <rFont val="Arial"/>
        <family val="2"/>
      </rPr>
      <t>• Plan de mejoramiento Institucional:</t>
    </r>
    <r>
      <rPr>
        <sz val="10"/>
        <rFont val="Arial"/>
        <family val="2"/>
      </rPr>
      <t xml:space="preserve"> Fortalecer controles sobre la oportunidad en la ejecución del plan de mejoramiento institucional, así como sobre los seguimientos que se realicen, para que también estén debidamente soportados con evidencias pertinentes que den cuenta del cumplimiento de las acciones propuestas. </t>
    </r>
    <r>
      <rPr>
        <sz val="10"/>
        <color rgb="FFFF0000"/>
        <rFont val="Arial"/>
        <family val="2"/>
      </rPr>
      <t xml:space="preserve">
</t>
    </r>
    <r>
      <rPr>
        <b/>
        <sz val="10"/>
        <rFont val="Arial"/>
        <family val="2"/>
      </rPr>
      <t>• Mapa de riesgos:</t>
    </r>
    <r>
      <rPr>
        <sz val="10"/>
        <rFont val="Arial"/>
        <family val="2"/>
      </rPr>
      <t xml:space="preserve"> Implementar las recomendaciones que emita la segunda y tercera línea de defensa, las cuales están dirigidas a la revisión y replanteo de los controles establecidos en los riesgos de gestión y corrupción; así mismo, dinamizar la generación de  iniciativas propias con el fin de identificar y mitigar la posible materialización de riesgos. Rediseñar los controles que no cumplen con los parámetros establecidos por el DAFP y que no  resulten efectivos.</t>
    </r>
    <r>
      <rPr>
        <sz val="10"/>
        <color rgb="FFFF0000"/>
        <rFont val="Arial"/>
        <family val="2"/>
      </rPr>
      <t xml:space="preserve">
</t>
    </r>
    <r>
      <rPr>
        <sz val="10"/>
        <rFont val="Arial"/>
        <family val="2"/>
      </rPr>
      <t>•</t>
    </r>
    <r>
      <rPr>
        <b/>
        <sz val="10"/>
        <rFont val="Arial"/>
        <family val="2"/>
      </rPr>
      <t xml:space="preserve"> Indicadores de gestión: </t>
    </r>
    <r>
      <rPr>
        <sz val="10"/>
        <rFont val="Arial"/>
        <family val="2"/>
      </rPr>
      <t xml:space="preserve">Asegurar que  los Indicadores  se apliquen con la periodicidad establecida, de tal manera que las mediciones permitan tomar acciones oportunas frente a las desviaciones que se presenten. </t>
    </r>
    <r>
      <rPr>
        <sz val="10"/>
        <color rgb="FFFF0000"/>
        <rFont val="Arial"/>
        <family val="2"/>
      </rPr>
      <t xml:space="preserve">
</t>
    </r>
    <r>
      <rPr>
        <sz val="10"/>
        <rFont val="Arial"/>
        <family val="2"/>
      </rPr>
      <t>•</t>
    </r>
    <r>
      <rPr>
        <b/>
        <sz val="10"/>
        <rFont val="Arial"/>
        <family val="2"/>
      </rPr>
      <t xml:space="preserve"> Atención de requerimientos de Entes Externos de Control</t>
    </r>
    <r>
      <rPr>
        <sz val="10"/>
        <rFont val="Arial"/>
        <family val="2"/>
      </rPr>
      <t>: Dar cumplimiento a los términos de Ley, respecto a la  oportunidad de las respuestas a la totalidad de las solicitudes de los entes de control, para lo cual, se requiere reexaminar las causas que están generando los retrasos e incumplimientos y consecuentemente, diseñar controles eficaces que las eliminen y  permitan monitorear los tiempos desde que se reciben, considerando también los necesarios para las actividades de revisión y aprobación finales.</t>
    </r>
  </si>
  <si>
    <r>
      <t xml:space="preserve">8. FECHA: </t>
    </r>
    <r>
      <rPr>
        <sz val="10"/>
        <color rgb="FF000000"/>
        <rFont val="Arial"/>
        <family val="2"/>
      </rPr>
      <t>31 de enero de 2024</t>
    </r>
  </si>
  <si>
    <t>9. FIRMA:</t>
  </si>
  <si>
    <r>
      <t xml:space="preserve">
</t>
    </r>
    <r>
      <rPr>
        <b/>
        <sz val="10"/>
        <rFont val="Arial"/>
        <family val="2"/>
      </rPr>
      <t>PEDRO ANTONIO GUERRERO CELIS</t>
    </r>
    <r>
      <rPr>
        <sz val="10"/>
        <rFont val="Arial"/>
        <family val="2"/>
      </rPr>
      <t xml:space="preserve">
Jefe Oficina de Control Interno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</si>
</sst>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sz val="10"/>
      <color theme="1"/>
      <name val="Arial"/>
      <family val="2"/>
    </font>
    <font>
      <b/>
      <u/>
      <sz val="10"/>
      <color theme="1"/>
      <name val="Arial"/>
      <family val="2"/>
    </font>
    <font>
      <u/>
      <sz val="10"/>
      <color theme="1"/>
      <name val="Arial"/>
      <family val="2"/>
    </font>
    <font>
      <i/>
      <u/>
      <sz val="10"/>
      <color theme="1"/>
      <name val="Arial"/>
      <family val="2"/>
    </font>
    <font>
      <b/>
      <sz val="11"/>
      <color theme="1"/>
      <name val="Arial"/>
      <family val="2"/>
    </font>
    <font>
      <sz val="11"/>
      <color theme="1"/>
      <name val="Arial"/>
      <family val="2"/>
    </font>
    <font>
      <sz val="12"/>
      <color theme="1"/>
      <name val="Arial"/>
      <family val="2"/>
    </font>
    <font>
      <sz val="10"/>
      <name val="Arial"/>
      <family val="2"/>
    </font>
    <font>
      <b/>
      <sz val="12"/>
      <color rgb="FF000000"/>
      <name val="Arial"/>
      <family val="2"/>
    </font>
    <font>
      <b/>
      <sz val="15"/>
      <color rgb="FF000000"/>
      <name val="Arial"/>
      <family val="2"/>
    </font>
    <font>
      <sz val="10"/>
      <color rgb="FF000000"/>
      <name val="Arial"/>
      <family val="2"/>
    </font>
    <font>
      <b/>
      <sz val="10"/>
      <color rgb="FF000000"/>
      <name val="Arial"/>
      <family val="2"/>
    </font>
    <font>
      <b/>
      <sz val="10"/>
      <name val="Arial"/>
      <family val="2"/>
    </font>
    <font>
      <sz val="10"/>
      <color rgb="FFFF0000"/>
      <name val="Arial"/>
      <family val="2"/>
    </font>
    <font>
      <sz val="11"/>
      <name val="Calibri"/>
      <family val="2"/>
    </font>
  </fonts>
  <fills count="7">
    <fill>
      <patternFill patternType="none"/>
    </fill>
    <fill>
      <patternFill patternType="gray125"/>
    </fill>
    <fill>
      <patternFill patternType="solid">
        <fgColor rgb="FF00FFFF"/>
        <bgColor indexed="64"/>
      </patternFill>
    </fill>
    <fill>
      <patternFill patternType="solid">
        <fgColor theme="0" tint="-0.14999847407452621"/>
        <bgColor indexed="64"/>
      </patternFill>
    </fill>
    <fill>
      <patternFill patternType="solid">
        <fgColor rgb="FFF7CAAC"/>
        <bgColor rgb="FFF7CAAC"/>
      </patternFill>
    </fill>
    <fill>
      <patternFill patternType="solid">
        <fgColor theme="0" tint="-0.14999847407452621"/>
        <bgColor rgb="FFFFFFFF"/>
      </patternFill>
    </fill>
    <fill>
      <patternFill patternType="solid">
        <fgColor rgb="FFFFFFFF"/>
        <bgColor rgb="FFFFFFFF"/>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9" fontId="8" fillId="0" borderId="5"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4" borderId="4" xfId="0" applyFont="1" applyFill="1" applyBorder="1" applyAlignment="1">
      <alignment horizontal="right" vertical="center" wrapText="1"/>
    </xf>
    <xf numFmtId="0" fontId="10" fillId="4" borderId="5" xfId="0" applyFont="1" applyFill="1" applyBorder="1" applyAlignment="1">
      <alignment horizontal="right" vertical="center" wrapText="1"/>
    </xf>
    <xf numFmtId="9" fontId="11" fillId="4" borderId="6" xfId="0" applyNumberFormat="1" applyFont="1" applyFill="1" applyBorder="1" applyAlignment="1">
      <alignment horizontal="center" vertical="center" wrapText="1"/>
    </xf>
    <xf numFmtId="1" fontId="12" fillId="5" borderId="0" xfId="0" applyNumberFormat="1" applyFont="1" applyFill="1" applyAlignment="1">
      <alignment horizontal="center" vertical="center" wrapText="1"/>
    </xf>
    <xf numFmtId="0" fontId="12" fillId="6" borderId="0" xfId="0" applyFont="1" applyFill="1" applyAlignment="1">
      <alignment vertical="center" wrapText="1"/>
    </xf>
    <xf numFmtId="0" fontId="13"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6" fillId="0" borderId="4" xfId="0" applyFont="1" applyBorder="1"/>
    <xf numFmtId="0" fontId="16" fillId="0" borderId="7" xfId="0" applyFont="1" applyBorder="1"/>
    <xf numFmtId="0" fontId="9" fillId="0" borderId="8" xfId="0" applyFont="1" applyBorder="1" applyAlignment="1">
      <alignment horizontal="left" vertical="center" wrapText="1"/>
    </xf>
    <xf numFmtId="0" fontId="9" fillId="0" borderId="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1052878</xdr:colOff>
      <xdr:row>0</xdr:row>
      <xdr:rowOff>59349</xdr:rowOff>
    </xdr:from>
    <xdr:to>
      <xdr:col>4</xdr:col>
      <xdr:colOff>306265</xdr:colOff>
      <xdr:row>5</xdr:row>
      <xdr:rowOff>89014</xdr:rowOff>
    </xdr:to>
    <xdr:pic>
      <xdr:nvPicPr>
        <xdr:cNvPr id="2" name="Imagen 1">
          <a:extLst>
            <a:ext uri="{FF2B5EF4-FFF2-40B4-BE49-F238E27FC236}">
              <a16:creationId xmlns:a16="http://schemas.microsoft.com/office/drawing/2014/main" id="{726BD2F5-ED1A-4898-A8F5-0E7EF7D9DBBB}"/>
            </a:ext>
          </a:extLst>
        </xdr:cNvPr>
        <xdr:cNvPicPr>
          <a:picLocks noChangeAspect="1"/>
        </xdr:cNvPicPr>
      </xdr:nvPicPr>
      <xdr:blipFill>
        <a:blip xmlns:r="http://schemas.openxmlformats.org/officeDocument/2006/relationships" r:embed="rId1"/>
        <a:stretch>
          <a:fillRect/>
        </a:stretch>
      </xdr:blipFill>
      <xdr:spPr>
        <a:xfrm>
          <a:off x="4481878" y="59349"/>
          <a:ext cx="920262" cy="8392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2DA6A-52CF-47F6-AD88-B4051862E46D}">
  <sheetPr>
    <tabColor rgb="FFFFFF00"/>
  </sheetPr>
  <dimension ref="A7:AA99"/>
  <sheetViews>
    <sheetView tabSelected="1" topLeftCell="A30" zoomScaleNormal="100" zoomScaleSheetLayoutView="85" workbookViewId="0">
      <selection activeCell="A20" sqref="A20:H20"/>
    </sheetView>
  </sheetViews>
  <sheetFormatPr baseColWidth="10" defaultColWidth="11.42578125" defaultRowHeight="12.75" x14ac:dyDescent="0.25"/>
  <cols>
    <col min="1" max="3" width="17.140625" style="2" customWidth="1"/>
    <col min="4" max="4" width="25" style="2" customWidth="1"/>
    <col min="5" max="5" width="12.140625" style="2" customWidth="1"/>
    <col min="6" max="8" width="19.28515625" style="2" customWidth="1"/>
    <col min="9" max="14" width="11.42578125" style="2"/>
    <col min="15" max="15" width="19.5703125" style="2" customWidth="1"/>
    <col min="16" max="16384" width="11.42578125" style="2"/>
  </cols>
  <sheetData>
    <row r="7" spans="1:8" ht="15" customHeight="1" x14ac:dyDescent="0.25">
      <c r="A7" s="1" t="s">
        <v>0</v>
      </c>
      <c r="B7" s="1"/>
      <c r="C7" s="1"/>
      <c r="D7" s="1"/>
      <c r="E7" s="1"/>
      <c r="F7" s="1"/>
      <c r="G7" s="1"/>
      <c r="H7" s="1"/>
    </row>
    <row r="8" spans="1:8" ht="12.75" customHeight="1" x14ac:dyDescent="0.25">
      <c r="A8" s="1"/>
      <c r="B8" s="1"/>
      <c r="C8" s="1"/>
      <c r="D8" s="1"/>
      <c r="E8" s="1"/>
      <c r="F8" s="1"/>
      <c r="G8" s="1"/>
      <c r="H8" s="1"/>
    </row>
    <row r="10" spans="1:8" x14ac:dyDescent="0.25">
      <c r="A10" s="3" t="s">
        <v>1</v>
      </c>
      <c r="B10" s="3"/>
      <c r="C10" s="3"/>
      <c r="D10" s="3"/>
      <c r="E10" s="3"/>
      <c r="F10" s="3"/>
      <c r="G10" s="3"/>
      <c r="H10" s="3"/>
    </row>
    <row r="11" spans="1:8" x14ac:dyDescent="0.25">
      <c r="A11" s="1" t="s">
        <v>2</v>
      </c>
      <c r="B11" s="1"/>
      <c r="C11" s="1"/>
      <c r="D11" s="1"/>
      <c r="E11" s="1"/>
      <c r="F11" s="1"/>
      <c r="G11" s="1"/>
      <c r="H11" s="1"/>
    </row>
    <row r="12" spans="1:8" x14ac:dyDescent="0.25">
      <c r="A12" s="1" t="s">
        <v>3</v>
      </c>
      <c r="B12" s="1"/>
      <c r="C12" s="1"/>
      <c r="D12" s="1"/>
      <c r="E12" s="1"/>
      <c r="F12" s="1"/>
      <c r="G12" s="1"/>
      <c r="H12" s="1"/>
    </row>
    <row r="13" spans="1:8" x14ac:dyDescent="0.25">
      <c r="A13" s="4" t="s">
        <v>4</v>
      </c>
      <c r="B13" s="4"/>
      <c r="C13" s="4"/>
      <c r="D13" s="4"/>
      <c r="E13" s="4"/>
      <c r="F13" s="4"/>
      <c r="G13" s="4"/>
      <c r="H13" s="4"/>
    </row>
    <row r="14" spans="1:8" ht="13.5" thickBot="1" x14ac:dyDescent="0.3"/>
    <row r="15" spans="1:8" ht="27.75" customHeight="1" x14ac:dyDescent="0.25">
      <c r="A15" s="5" t="s">
        <v>5</v>
      </c>
      <c r="B15" s="6"/>
      <c r="C15" s="6"/>
      <c r="D15" s="6"/>
      <c r="E15" s="7" t="s">
        <v>6</v>
      </c>
      <c r="F15" s="6"/>
      <c r="G15" s="6"/>
      <c r="H15" s="8"/>
    </row>
    <row r="16" spans="1:8" ht="218.25" customHeight="1" x14ac:dyDescent="0.25">
      <c r="A16" s="9" t="s">
        <v>7</v>
      </c>
      <c r="B16" s="10"/>
      <c r="C16" s="10"/>
      <c r="D16" s="10"/>
      <c r="E16" s="10"/>
      <c r="F16" s="10"/>
      <c r="G16" s="10"/>
      <c r="H16" s="11"/>
    </row>
    <row r="17" spans="1:16" ht="223.5" customHeight="1" x14ac:dyDescent="0.25">
      <c r="A17" s="12" t="s">
        <v>8</v>
      </c>
      <c r="B17" s="13"/>
      <c r="C17" s="13"/>
      <c r="D17" s="13"/>
      <c r="E17" s="13"/>
      <c r="F17" s="13"/>
      <c r="G17" s="13"/>
      <c r="H17" s="14"/>
    </row>
    <row r="18" spans="1:16" ht="12.75" customHeight="1" x14ac:dyDescent="0.25">
      <c r="A18" s="15" t="s">
        <v>9</v>
      </c>
      <c r="B18" s="16"/>
      <c r="C18" s="16"/>
      <c r="D18" s="16" t="s">
        <v>10</v>
      </c>
      <c r="E18" s="16"/>
      <c r="F18" s="16"/>
      <c r="G18" s="16"/>
      <c r="H18" s="17"/>
    </row>
    <row r="19" spans="1:16" ht="51" x14ac:dyDescent="0.25">
      <c r="A19" s="15"/>
      <c r="B19" s="16"/>
      <c r="C19" s="16"/>
      <c r="D19" s="18" t="s">
        <v>11</v>
      </c>
      <c r="E19" s="18" t="s">
        <v>12</v>
      </c>
      <c r="F19" s="16" t="s">
        <v>13</v>
      </c>
      <c r="G19" s="16"/>
      <c r="H19" s="17"/>
    </row>
    <row r="20" spans="1:16" ht="31.5" customHeight="1" x14ac:dyDescent="0.25">
      <c r="A20" s="19" t="s">
        <v>14</v>
      </c>
      <c r="B20" s="20"/>
      <c r="C20" s="20"/>
      <c r="D20" s="20"/>
      <c r="E20" s="20"/>
      <c r="F20" s="20"/>
      <c r="G20" s="20"/>
      <c r="H20" s="21"/>
      <c r="I20" s="22" t="s">
        <v>15</v>
      </c>
      <c r="J20" s="22" t="s">
        <v>16</v>
      </c>
      <c r="K20" s="22" t="s">
        <v>17</v>
      </c>
      <c r="L20" s="22" t="s">
        <v>18</v>
      </c>
      <c r="M20" s="22" t="s">
        <v>19</v>
      </c>
      <c r="N20" s="22" t="s">
        <v>20</v>
      </c>
      <c r="O20" s="22" t="s">
        <v>21</v>
      </c>
      <c r="P20" s="23"/>
    </row>
    <row r="21" spans="1:16" ht="20.100000000000001" customHeight="1" x14ac:dyDescent="0.25">
      <c r="A21" s="24" t="s">
        <v>22</v>
      </c>
      <c r="B21" s="25"/>
      <c r="C21" s="25"/>
      <c r="D21" s="25"/>
      <c r="E21" s="25"/>
      <c r="F21" s="26">
        <v>0.95</v>
      </c>
      <c r="G21" s="26"/>
      <c r="H21" s="27"/>
      <c r="I21" s="23">
        <v>53</v>
      </c>
      <c r="J21" s="23">
        <v>7</v>
      </c>
      <c r="K21" s="23">
        <v>90</v>
      </c>
      <c r="L21" s="23">
        <v>58</v>
      </c>
      <c r="M21" s="28">
        <f>(75+75+100)/3</f>
        <v>83.333333333333329</v>
      </c>
      <c r="N21" s="28">
        <f>(75+100)/2</f>
        <v>87.5</v>
      </c>
      <c r="O21" s="23">
        <v>74</v>
      </c>
    </row>
    <row r="22" spans="1:16" ht="20.100000000000001" customHeight="1" x14ac:dyDescent="0.25">
      <c r="A22" s="24" t="s">
        <v>23</v>
      </c>
      <c r="B22" s="25"/>
      <c r="C22" s="25"/>
      <c r="D22" s="25"/>
      <c r="E22" s="25"/>
      <c r="F22" s="26">
        <v>0.97</v>
      </c>
      <c r="G22" s="26"/>
      <c r="H22" s="27"/>
      <c r="I22" s="23">
        <v>56</v>
      </c>
      <c r="J22" s="23">
        <v>8</v>
      </c>
      <c r="K22" s="23">
        <v>90</v>
      </c>
      <c r="L22" s="23">
        <v>60</v>
      </c>
      <c r="M22" s="28">
        <f>(100+75+100)/3</f>
        <v>91.666666666666671</v>
      </c>
      <c r="N22" s="28">
        <f>(57+100)/2</f>
        <v>78.5</v>
      </c>
      <c r="O22" s="23">
        <v>61</v>
      </c>
    </row>
    <row r="23" spans="1:16" ht="20.100000000000001" customHeight="1" x14ac:dyDescent="0.25">
      <c r="A23" s="24" t="s">
        <v>24</v>
      </c>
      <c r="B23" s="25"/>
      <c r="C23" s="25"/>
      <c r="D23" s="25"/>
      <c r="E23" s="25"/>
      <c r="F23" s="26">
        <v>0.96</v>
      </c>
      <c r="G23" s="26"/>
      <c r="H23" s="27"/>
      <c r="I23" s="23">
        <v>61</v>
      </c>
      <c r="J23" s="23">
        <v>10</v>
      </c>
      <c r="K23" s="23">
        <v>90</v>
      </c>
      <c r="L23" s="23">
        <v>100</v>
      </c>
      <c r="M23" s="28">
        <f>(100+75+100)/3</f>
        <v>91.666666666666671</v>
      </c>
      <c r="N23" s="28">
        <f>(100+100)/2</f>
        <v>100</v>
      </c>
      <c r="O23" s="23">
        <v>77</v>
      </c>
    </row>
    <row r="24" spans="1:16" ht="20.100000000000001" customHeight="1" x14ac:dyDescent="0.25">
      <c r="A24" s="24" t="s">
        <v>25</v>
      </c>
      <c r="B24" s="25"/>
      <c r="C24" s="25"/>
      <c r="D24" s="25"/>
      <c r="E24" s="25"/>
      <c r="F24" s="26">
        <v>0.97</v>
      </c>
      <c r="G24" s="26"/>
      <c r="H24" s="27"/>
      <c r="I24" s="29">
        <v>52</v>
      </c>
      <c r="J24" s="29">
        <v>4</v>
      </c>
      <c r="K24" s="29">
        <v>98</v>
      </c>
      <c r="L24" s="29">
        <v>87</v>
      </c>
      <c r="M24" s="28">
        <f>(69+57+100)/3</f>
        <v>75.333333333333329</v>
      </c>
      <c r="N24" s="28">
        <f>(99+81)/2</f>
        <v>90</v>
      </c>
      <c r="O24" s="23">
        <v>85</v>
      </c>
    </row>
    <row r="25" spans="1:16" ht="31.5" customHeight="1" x14ac:dyDescent="0.25">
      <c r="A25" s="19" t="s">
        <v>26</v>
      </c>
      <c r="B25" s="20"/>
      <c r="C25" s="20"/>
      <c r="D25" s="20"/>
      <c r="E25" s="20"/>
      <c r="F25" s="20"/>
      <c r="G25" s="20"/>
      <c r="H25" s="21"/>
      <c r="I25" s="23"/>
      <c r="J25" s="23"/>
      <c r="K25" s="23"/>
      <c r="L25" s="23"/>
      <c r="M25" s="28"/>
      <c r="N25" s="28"/>
      <c r="O25" s="23"/>
    </row>
    <row r="26" spans="1:16" ht="20.100000000000001" customHeight="1" x14ac:dyDescent="0.25">
      <c r="A26" s="24" t="s">
        <v>27</v>
      </c>
      <c r="B26" s="25"/>
      <c r="C26" s="25"/>
      <c r="D26" s="25"/>
      <c r="E26" s="25"/>
      <c r="F26" s="26">
        <v>0.95</v>
      </c>
      <c r="G26" s="26"/>
      <c r="H26" s="27"/>
      <c r="I26" s="23" t="s">
        <v>28</v>
      </c>
      <c r="J26" s="23">
        <v>26</v>
      </c>
      <c r="K26" s="23">
        <v>85</v>
      </c>
      <c r="L26" s="23">
        <v>72</v>
      </c>
      <c r="M26" s="28">
        <f>(43+44+100)/3</f>
        <v>62.333333333333336</v>
      </c>
      <c r="N26" s="28">
        <f>(25+60)/2</f>
        <v>42.5</v>
      </c>
      <c r="O26" s="23">
        <v>86</v>
      </c>
    </row>
    <row r="27" spans="1:16" ht="20.100000000000001" customHeight="1" x14ac:dyDescent="0.25">
      <c r="A27" s="24" t="s">
        <v>29</v>
      </c>
      <c r="B27" s="25"/>
      <c r="C27" s="25"/>
      <c r="D27" s="25"/>
      <c r="E27" s="25"/>
      <c r="F27" s="26">
        <v>0.96</v>
      </c>
      <c r="G27" s="26"/>
      <c r="H27" s="27"/>
      <c r="I27" s="23" t="s">
        <v>28</v>
      </c>
      <c r="J27" s="23">
        <v>25</v>
      </c>
      <c r="K27" s="23">
        <v>80</v>
      </c>
      <c r="L27" s="23">
        <v>74</v>
      </c>
      <c r="M27" s="28">
        <f>(11+11+100)/3</f>
        <v>40.666666666666664</v>
      </c>
      <c r="N27" s="28">
        <f>(29+100)/2</f>
        <v>64.5</v>
      </c>
      <c r="O27" s="23">
        <v>78</v>
      </c>
    </row>
    <row r="28" spans="1:16" ht="20.100000000000001" customHeight="1" x14ac:dyDescent="0.25">
      <c r="A28" s="24" t="s">
        <v>30</v>
      </c>
      <c r="B28" s="25"/>
      <c r="C28" s="25"/>
      <c r="D28" s="25"/>
      <c r="E28" s="25"/>
      <c r="F28" s="26">
        <v>0.96</v>
      </c>
      <c r="G28" s="26"/>
      <c r="H28" s="27"/>
      <c r="I28" s="23" t="s">
        <v>28</v>
      </c>
      <c r="J28" s="23">
        <v>26</v>
      </c>
      <c r="K28" s="23">
        <v>100</v>
      </c>
      <c r="L28" s="23">
        <v>92</v>
      </c>
      <c r="M28" s="28">
        <f>(100+30+100)/3</f>
        <v>76.666666666666671</v>
      </c>
      <c r="N28" s="30">
        <f>(100+100)/2</f>
        <v>100</v>
      </c>
      <c r="O28" s="23">
        <v>89</v>
      </c>
    </row>
    <row r="29" spans="1:16" ht="20.100000000000001" customHeight="1" x14ac:dyDescent="0.25">
      <c r="A29" s="24" t="s">
        <v>31</v>
      </c>
      <c r="B29" s="25"/>
      <c r="C29" s="25"/>
      <c r="D29" s="25"/>
      <c r="E29" s="25"/>
      <c r="F29" s="26">
        <v>0.9</v>
      </c>
      <c r="G29" s="26"/>
      <c r="H29" s="27"/>
      <c r="I29" s="23" t="s">
        <v>28</v>
      </c>
      <c r="J29" s="29">
        <v>29</v>
      </c>
      <c r="K29" s="29">
        <v>80</v>
      </c>
      <c r="L29" s="29">
        <v>70</v>
      </c>
      <c r="M29" s="30">
        <f>(67+33+100)/3</f>
        <v>66.666666666666671</v>
      </c>
      <c r="N29" s="30">
        <f>(79+100)/2</f>
        <v>89.5</v>
      </c>
      <c r="O29" s="29">
        <v>69</v>
      </c>
    </row>
    <row r="30" spans="1:16" ht="20.100000000000001" customHeight="1" x14ac:dyDescent="0.25">
      <c r="A30" s="24" t="s">
        <v>32</v>
      </c>
      <c r="B30" s="25"/>
      <c r="C30" s="25"/>
      <c r="D30" s="25"/>
      <c r="E30" s="25"/>
      <c r="F30" s="26">
        <v>0.91</v>
      </c>
      <c r="G30" s="26"/>
      <c r="H30" s="27"/>
      <c r="I30" s="23" t="s">
        <v>28</v>
      </c>
      <c r="J30" s="29">
        <v>32</v>
      </c>
      <c r="K30" s="23">
        <v>90</v>
      </c>
      <c r="L30" s="23">
        <v>100</v>
      </c>
      <c r="M30" s="28">
        <f>(100+33+100)/3</f>
        <v>77.666666666666671</v>
      </c>
      <c r="N30" s="30">
        <f>(94+100)/2</f>
        <v>97</v>
      </c>
      <c r="O30" s="23"/>
    </row>
    <row r="31" spans="1:16" ht="20.100000000000001" customHeight="1" x14ac:dyDescent="0.25">
      <c r="A31" s="24" t="s">
        <v>33</v>
      </c>
      <c r="B31" s="25"/>
      <c r="C31" s="25"/>
      <c r="D31" s="25"/>
      <c r="E31" s="25"/>
      <c r="F31" s="26">
        <v>0.91</v>
      </c>
      <c r="G31" s="26"/>
      <c r="H31" s="27"/>
      <c r="I31" s="23" t="s">
        <v>28</v>
      </c>
      <c r="J31" s="23">
        <v>33</v>
      </c>
      <c r="K31" s="23">
        <v>90</v>
      </c>
      <c r="L31" s="23">
        <v>100</v>
      </c>
      <c r="M31" s="28">
        <f>(100+100+100)/3</f>
        <v>100</v>
      </c>
      <c r="N31" s="28">
        <f>(100+100)/2</f>
        <v>100</v>
      </c>
      <c r="O31" s="23">
        <v>86</v>
      </c>
    </row>
    <row r="32" spans="1:16" ht="31.5" customHeight="1" x14ac:dyDescent="0.25">
      <c r="A32" s="19" t="s">
        <v>34</v>
      </c>
      <c r="B32" s="20"/>
      <c r="C32" s="20"/>
      <c r="D32" s="20"/>
      <c r="E32" s="20"/>
      <c r="F32" s="20"/>
      <c r="G32" s="20"/>
      <c r="H32" s="21"/>
      <c r="I32" s="23"/>
      <c r="J32" s="23"/>
      <c r="K32" s="23"/>
      <c r="L32" s="23"/>
      <c r="M32" s="28"/>
      <c r="N32" s="28"/>
      <c r="O32" s="23"/>
    </row>
    <row r="33" spans="1:27" ht="20.100000000000001" customHeight="1" x14ac:dyDescent="0.25">
      <c r="A33" s="24" t="s">
        <v>35</v>
      </c>
      <c r="B33" s="25"/>
      <c r="C33" s="25"/>
      <c r="D33" s="25"/>
      <c r="E33" s="25"/>
      <c r="F33" s="26">
        <v>1</v>
      </c>
      <c r="G33" s="26"/>
      <c r="H33" s="27"/>
      <c r="I33" s="23" t="s">
        <v>28</v>
      </c>
      <c r="J33" s="23">
        <v>28</v>
      </c>
      <c r="K33" s="23">
        <v>90</v>
      </c>
      <c r="L33" s="23">
        <v>100</v>
      </c>
      <c r="M33" s="28">
        <f>(100+100+100)/3</f>
        <v>100</v>
      </c>
      <c r="N33" s="28">
        <f>(93+100)/2</f>
        <v>96.5</v>
      </c>
      <c r="O33" s="23">
        <v>100</v>
      </c>
    </row>
    <row r="34" spans="1:27" ht="20.100000000000001" customHeight="1" x14ac:dyDescent="0.25">
      <c r="A34" s="24" t="s">
        <v>36</v>
      </c>
      <c r="B34" s="25"/>
      <c r="C34" s="25"/>
      <c r="D34" s="25"/>
      <c r="E34" s="25"/>
      <c r="F34" s="26">
        <v>0.97</v>
      </c>
      <c r="G34" s="26"/>
      <c r="H34" s="27"/>
      <c r="I34" s="23" t="s">
        <v>28</v>
      </c>
      <c r="J34" s="23">
        <v>33</v>
      </c>
      <c r="K34" s="23">
        <v>90</v>
      </c>
      <c r="L34" s="23">
        <v>100</v>
      </c>
      <c r="M34" s="28">
        <f>(100+100+100)/3</f>
        <v>100</v>
      </c>
      <c r="N34" s="28">
        <f>(93+100)/2</f>
        <v>96.5</v>
      </c>
      <c r="O34" s="23">
        <v>93</v>
      </c>
    </row>
    <row r="35" spans="1:27" customFormat="1" ht="24" customHeight="1" x14ac:dyDescent="0.25">
      <c r="A35" s="31" t="s">
        <v>37</v>
      </c>
      <c r="B35" s="32"/>
      <c r="C35" s="32"/>
      <c r="D35" s="32"/>
      <c r="E35" s="32"/>
      <c r="F35" s="32"/>
      <c r="G35" s="32"/>
      <c r="H35" s="33">
        <f>AVERAGE(F21:H34)</f>
        <v>0.95083333333333331</v>
      </c>
      <c r="I35" s="34">
        <f>(AVERAGE(I21:I24))</f>
        <v>55.5</v>
      </c>
      <c r="J35" s="34">
        <f t="shared" ref="J35:K35" si="0">(AVERAGE(J21:J34))</f>
        <v>21.75</v>
      </c>
      <c r="K35" s="34">
        <f t="shared" si="0"/>
        <v>89.416666666666671</v>
      </c>
      <c r="L35" s="34">
        <f>(AVERAGE(L21:L34))</f>
        <v>84.416666666666671</v>
      </c>
      <c r="M35" s="34">
        <f t="shared" ref="M35:N35" si="1">(AVERAGE(M21:M34))</f>
        <v>80.499999999999986</v>
      </c>
      <c r="N35" s="34">
        <f t="shared" si="1"/>
        <v>86.875</v>
      </c>
      <c r="O35" s="34">
        <f>(AVERAGE(O21:O34))</f>
        <v>81.63636363636364</v>
      </c>
      <c r="P35" s="35"/>
      <c r="Q35" s="35"/>
      <c r="R35" s="35"/>
      <c r="S35" s="35"/>
      <c r="T35" s="35"/>
      <c r="U35" s="35"/>
      <c r="V35" s="35"/>
      <c r="W35" s="35"/>
      <c r="X35" s="35"/>
      <c r="Y35" s="35"/>
      <c r="Z35" s="35"/>
      <c r="AA35" s="35"/>
    </row>
    <row r="36" spans="1:27" ht="12.75" customHeight="1" x14ac:dyDescent="0.25">
      <c r="A36" s="36" t="s">
        <v>38</v>
      </c>
      <c r="B36" s="37"/>
      <c r="C36" s="37"/>
      <c r="D36" s="37"/>
      <c r="E36" s="37"/>
      <c r="F36" s="37"/>
      <c r="G36" s="37"/>
      <c r="H36" s="38"/>
    </row>
    <row r="37" spans="1:27" ht="12.75" customHeight="1" x14ac:dyDescent="0.25">
      <c r="A37" s="39"/>
      <c r="B37" s="37"/>
      <c r="C37" s="37"/>
      <c r="D37" s="37"/>
      <c r="E37" s="37"/>
      <c r="F37" s="37"/>
      <c r="G37" s="37"/>
      <c r="H37" s="38"/>
    </row>
    <row r="38" spans="1:27" ht="12.75" customHeight="1" x14ac:dyDescent="0.25">
      <c r="A38" s="39"/>
      <c r="B38" s="37"/>
      <c r="C38" s="37"/>
      <c r="D38" s="37"/>
      <c r="E38" s="37"/>
      <c r="F38" s="37"/>
      <c r="G38" s="37"/>
      <c r="H38" s="38"/>
    </row>
    <row r="39" spans="1:27" ht="12.75" customHeight="1" x14ac:dyDescent="0.25">
      <c r="A39" s="39"/>
      <c r="B39" s="37"/>
      <c r="C39" s="37"/>
      <c r="D39" s="37"/>
      <c r="E39" s="37"/>
      <c r="F39" s="37"/>
      <c r="G39" s="37"/>
      <c r="H39" s="38"/>
    </row>
    <row r="40" spans="1:27" ht="12.75" customHeight="1" x14ac:dyDescent="0.25">
      <c r="A40" s="39"/>
      <c r="B40" s="37"/>
      <c r="C40" s="37"/>
      <c r="D40" s="37"/>
      <c r="E40" s="37"/>
      <c r="F40" s="37"/>
      <c r="G40" s="37"/>
      <c r="H40" s="38"/>
    </row>
    <row r="41" spans="1:27" ht="12.75" customHeight="1" x14ac:dyDescent="0.25">
      <c r="A41" s="39"/>
      <c r="B41" s="37"/>
      <c r="C41" s="37"/>
      <c r="D41" s="37"/>
      <c r="E41" s="37"/>
      <c r="F41" s="37"/>
      <c r="G41" s="37"/>
      <c r="H41" s="38"/>
    </row>
    <row r="42" spans="1:27" ht="12.75" customHeight="1" x14ac:dyDescent="0.25">
      <c r="A42" s="39"/>
      <c r="B42" s="37"/>
      <c r="C42" s="37"/>
      <c r="D42" s="37"/>
      <c r="E42" s="37"/>
      <c r="F42" s="37"/>
      <c r="G42" s="37"/>
      <c r="H42" s="38"/>
    </row>
    <row r="43" spans="1:27" ht="12.75" customHeight="1" x14ac:dyDescent="0.25">
      <c r="A43" s="39"/>
      <c r="B43" s="37"/>
      <c r="C43" s="37"/>
      <c r="D43" s="37"/>
      <c r="E43" s="37"/>
      <c r="F43" s="37"/>
      <c r="G43" s="37"/>
      <c r="H43" s="38"/>
    </row>
    <row r="44" spans="1:27" ht="12.75" customHeight="1" x14ac:dyDescent="0.25">
      <c r="A44" s="39"/>
      <c r="B44" s="37"/>
      <c r="C44" s="37"/>
      <c r="D44" s="37"/>
      <c r="E44" s="37"/>
      <c r="F44" s="37"/>
      <c r="G44" s="37"/>
      <c r="H44" s="38"/>
    </row>
    <row r="45" spans="1:27" ht="12.75" customHeight="1" x14ac:dyDescent="0.25">
      <c r="A45" s="39"/>
      <c r="B45" s="37"/>
      <c r="C45" s="37"/>
      <c r="D45" s="37"/>
      <c r="E45" s="37"/>
      <c r="F45" s="37"/>
      <c r="G45" s="37"/>
      <c r="H45" s="38"/>
    </row>
    <row r="46" spans="1:27" ht="12.75" customHeight="1" x14ac:dyDescent="0.25">
      <c r="A46" s="39"/>
      <c r="B46" s="37"/>
      <c r="C46" s="37"/>
      <c r="D46" s="37"/>
      <c r="E46" s="37"/>
      <c r="F46" s="37"/>
      <c r="G46" s="37"/>
      <c r="H46" s="38"/>
    </row>
    <row r="47" spans="1:27" ht="12.75" customHeight="1" x14ac:dyDescent="0.25">
      <c r="A47" s="39"/>
      <c r="B47" s="37"/>
      <c r="C47" s="37"/>
      <c r="D47" s="37"/>
      <c r="E47" s="37"/>
      <c r="F47" s="37"/>
      <c r="G47" s="37"/>
      <c r="H47" s="38"/>
    </row>
    <row r="48" spans="1:27" ht="12.75" customHeight="1" x14ac:dyDescent="0.25">
      <c r="A48" s="39"/>
      <c r="B48" s="37"/>
      <c r="C48" s="37"/>
      <c r="D48" s="37"/>
      <c r="E48" s="37"/>
      <c r="F48" s="37"/>
      <c r="G48" s="37"/>
      <c r="H48" s="38"/>
    </row>
    <row r="49" spans="1:8" ht="12.75" customHeight="1" x14ac:dyDescent="0.25">
      <c r="A49" s="39"/>
      <c r="B49" s="37"/>
      <c r="C49" s="37"/>
      <c r="D49" s="37"/>
      <c r="E49" s="37"/>
      <c r="F49" s="37"/>
      <c r="G49" s="37"/>
      <c r="H49" s="38"/>
    </row>
    <row r="50" spans="1:8" ht="12.75" customHeight="1" x14ac:dyDescent="0.25">
      <c r="A50" s="39"/>
      <c r="B50" s="37"/>
      <c r="C50" s="37"/>
      <c r="D50" s="37"/>
      <c r="E50" s="37"/>
      <c r="F50" s="37"/>
      <c r="G50" s="37"/>
      <c r="H50" s="38"/>
    </row>
    <row r="51" spans="1:8" ht="12.75" customHeight="1" x14ac:dyDescent="0.25">
      <c r="A51" s="39"/>
      <c r="B51" s="37"/>
      <c r="C51" s="37"/>
      <c r="D51" s="37"/>
      <c r="E51" s="37"/>
      <c r="F51" s="37"/>
      <c r="G51" s="37"/>
      <c r="H51" s="38"/>
    </row>
    <row r="52" spans="1:8" ht="12.75" customHeight="1" x14ac:dyDescent="0.25">
      <c r="A52" s="39"/>
      <c r="B52" s="37"/>
      <c r="C52" s="37"/>
      <c r="D52" s="37"/>
      <c r="E52" s="37"/>
      <c r="F52" s="37"/>
      <c r="G52" s="37"/>
      <c r="H52" s="38"/>
    </row>
    <row r="53" spans="1:8" ht="45" customHeight="1" x14ac:dyDescent="0.25">
      <c r="A53" s="39"/>
      <c r="B53" s="37"/>
      <c r="C53" s="37"/>
      <c r="D53" s="37"/>
      <c r="E53" s="37"/>
      <c r="F53" s="37"/>
      <c r="G53" s="37"/>
      <c r="H53" s="38"/>
    </row>
    <row r="54" spans="1:8" ht="29.25" customHeight="1" x14ac:dyDescent="0.25">
      <c r="A54" s="39"/>
      <c r="B54" s="37"/>
      <c r="C54" s="37"/>
      <c r="D54" s="37"/>
      <c r="E54" s="37"/>
      <c r="F54" s="37"/>
      <c r="G54" s="37"/>
      <c r="H54" s="38"/>
    </row>
    <row r="55" spans="1:8" ht="12.75" customHeight="1" x14ac:dyDescent="0.25">
      <c r="A55" s="39"/>
      <c r="B55" s="37"/>
      <c r="C55" s="37"/>
      <c r="D55" s="37"/>
      <c r="E55" s="37"/>
      <c r="F55" s="37"/>
      <c r="G55" s="37"/>
      <c r="H55" s="38"/>
    </row>
    <row r="56" spans="1:8" ht="36" customHeight="1" x14ac:dyDescent="0.25">
      <c r="A56" s="39"/>
      <c r="B56" s="37"/>
      <c r="C56" s="37"/>
      <c r="D56" s="37"/>
      <c r="E56" s="37"/>
      <c r="F56" s="37"/>
      <c r="G56" s="37"/>
      <c r="H56" s="38"/>
    </row>
    <row r="57" spans="1:8" ht="32.25" customHeight="1" x14ac:dyDescent="0.25">
      <c r="A57" s="39"/>
      <c r="B57" s="37"/>
      <c r="C57" s="37"/>
      <c r="D57" s="37"/>
      <c r="E57" s="37"/>
      <c r="F57" s="37"/>
      <c r="G57" s="37"/>
      <c r="H57" s="38"/>
    </row>
    <row r="58" spans="1:8" ht="12.75" customHeight="1" x14ac:dyDescent="0.25">
      <c r="A58" s="39"/>
      <c r="B58" s="37"/>
      <c r="C58" s="37"/>
      <c r="D58" s="37"/>
      <c r="E58" s="37"/>
      <c r="F58" s="37"/>
      <c r="G58" s="37"/>
      <c r="H58" s="38"/>
    </row>
    <row r="59" spans="1:8" ht="12.75" customHeight="1" x14ac:dyDescent="0.25">
      <c r="A59" s="39"/>
      <c r="B59" s="37"/>
      <c r="C59" s="37"/>
      <c r="D59" s="37"/>
      <c r="E59" s="37"/>
      <c r="F59" s="37"/>
      <c r="G59" s="37"/>
      <c r="H59" s="38"/>
    </row>
    <row r="60" spans="1:8" ht="67.5" customHeight="1" x14ac:dyDescent="0.25">
      <c r="A60" s="39"/>
      <c r="B60" s="37"/>
      <c r="C60" s="37"/>
      <c r="D60" s="37"/>
      <c r="E60" s="37"/>
      <c r="F60" s="37"/>
      <c r="G60" s="37"/>
      <c r="H60" s="38"/>
    </row>
    <row r="61" spans="1:8" ht="12.75" customHeight="1" x14ac:dyDescent="0.25">
      <c r="A61" s="36" t="s">
        <v>39</v>
      </c>
      <c r="B61" s="40"/>
      <c r="C61" s="40"/>
      <c r="D61" s="40"/>
      <c r="E61" s="40"/>
      <c r="F61" s="40"/>
      <c r="G61" s="40"/>
      <c r="H61" s="41"/>
    </row>
    <row r="62" spans="1:8" ht="12.75" customHeight="1" x14ac:dyDescent="0.25">
      <c r="A62" s="36"/>
      <c r="B62" s="40"/>
      <c r="C62" s="40"/>
      <c r="D62" s="40"/>
      <c r="E62" s="40"/>
      <c r="F62" s="40"/>
      <c r="G62" s="40"/>
      <c r="H62" s="41"/>
    </row>
    <row r="63" spans="1:8" ht="12.75" customHeight="1" x14ac:dyDescent="0.25">
      <c r="A63" s="36"/>
      <c r="B63" s="40"/>
      <c r="C63" s="40"/>
      <c r="D63" s="40"/>
      <c r="E63" s="40"/>
      <c r="F63" s="40"/>
      <c r="G63" s="40"/>
      <c r="H63" s="41"/>
    </row>
    <row r="64" spans="1:8" ht="12.75" customHeight="1" x14ac:dyDescent="0.25">
      <c r="A64" s="36"/>
      <c r="B64" s="40"/>
      <c r="C64" s="40"/>
      <c r="D64" s="40"/>
      <c r="E64" s="40"/>
      <c r="F64" s="40"/>
      <c r="G64" s="40"/>
      <c r="H64" s="41"/>
    </row>
    <row r="65" spans="1:8" ht="12.75" customHeight="1" x14ac:dyDescent="0.25">
      <c r="A65" s="36"/>
      <c r="B65" s="40"/>
      <c r="C65" s="40"/>
      <c r="D65" s="40"/>
      <c r="E65" s="40"/>
      <c r="F65" s="40"/>
      <c r="G65" s="40"/>
      <c r="H65" s="41"/>
    </row>
    <row r="66" spans="1:8" ht="12.75" customHeight="1" x14ac:dyDescent="0.25">
      <c r="A66" s="36"/>
      <c r="B66" s="40"/>
      <c r="C66" s="40"/>
      <c r="D66" s="40"/>
      <c r="E66" s="40"/>
      <c r="F66" s="40"/>
      <c r="G66" s="40"/>
      <c r="H66" s="41"/>
    </row>
    <row r="67" spans="1:8" ht="12.75" customHeight="1" x14ac:dyDescent="0.25">
      <c r="A67" s="36"/>
      <c r="B67" s="40"/>
      <c r="C67" s="40"/>
      <c r="D67" s="40"/>
      <c r="E67" s="40"/>
      <c r="F67" s="40"/>
      <c r="G67" s="40"/>
      <c r="H67" s="41"/>
    </row>
    <row r="68" spans="1:8" ht="12.75" customHeight="1" x14ac:dyDescent="0.25">
      <c r="A68" s="36"/>
      <c r="B68" s="40"/>
      <c r="C68" s="40"/>
      <c r="D68" s="40"/>
      <c r="E68" s="40"/>
      <c r="F68" s="40"/>
      <c r="G68" s="40"/>
      <c r="H68" s="41"/>
    </row>
    <row r="69" spans="1:8" ht="12.75" customHeight="1" x14ac:dyDescent="0.25">
      <c r="A69" s="36"/>
      <c r="B69" s="40"/>
      <c r="C69" s="40"/>
      <c r="D69" s="40"/>
      <c r="E69" s="40"/>
      <c r="F69" s="40"/>
      <c r="G69" s="40"/>
      <c r="H69" s="41"/>
    </row>
    <row r="70" spans="1:8" ht="12.75" customHeight="1" x14ac:dyDescent="0.25">
      <c r="A70" s="36"/>
      <c r="B70" s="40"/>
      <c r="C70" s="40"/>
      <c r="D70" s="40"/>
      <c r="E70" s="40"/>
      <c r="F70" s="40"/>
      <c r="G70" s="40"/>
      <c r="H70" s="41"/>
    </row>
    <row r="71" spans="1:8" ht="12.75" customHeight="1" x14ac:dyDescent="0.25">
      <c r="A71" s="36"/>
      <c r="B71" s="40"/>
      <c r="C71" s="40"/>
      <c r="D71" s="40"/>
      <c r="E71" s="40"/>
      <c r="F71" s="40"/>
      <c r="G71" s="40"/>
      <c r="H71" s="41"/>
    </row>
    <row r="72" spans="1:8" ht="12.75" customHeight="1" x14ac:dyDescent="0.25">
      <c r="A72" s="36"/>
      <c r="B72" s="40"/>
      <c r="C72" s="40"/>
      <c r="D72" s="40"/>
      <c r="E72" s="40"/>
      <c r="F72" s="40"/>
      <c r="G72" s="40"/>
      <c r="H72" s="41"/>
    </row>
    <row r="73" spans="1:8" ht="12.75" customHeight="1" x14ac:dyDescent="0.25">
      <c r="A73" s="36"/>
      <c r="B73" s="40"/>
      <c r="C73" s="40"/>
      <c r="D73" s="40"/>
      <c r="E73" s="40"/>
      <c r="F73" s="40"/>
      <c r="G73" s="40"/>
      <c r="H73" s="41"/>
    </row>
    <row r="74" spans="1:8" ht="12.75" customHeight="1" x14ac:dyDescent="0.25">
      <c r="A74" s="36"/>
      <c r="B74" s="40"/>
      <c r="C74" s="40"/>
      <c r="D74" s="40"/>
      <c r="E74" s="40"/>
      <c r="F74" s="40"/>
      <c r="G74" s="40"/>
      <c r="H74" s="41"/>
    </row>
    <row r="75" spans="1:8" ht="12.75" customHeight="1" x14ac:dyDescent="0.25">
      <c r="A75" s="36"/>
      <c r="B75" s="40"/>
      <c r="C75" s="40"/>
      <c r="D75" s="40"/>
      <c r="E75" s="40"/>
      <c r="F75" s="40"/>
      <c r="G75" s="40"/>
      <c r="H75" s="41"/>
    </row>
    <row r="76" spans="1:8" ht="12.75" customHeight="1" x14ac:dyDescent="0.25">
      <c r="A76" s="36"/>
      <c r="B76" s="40"/>
      <c r="C76" s="40"/>
      <c r="D76" s="40"/>
      <c r="E76" s="40"/>
      <c r="F76" s="40"/>
      <c r="G76" s="40"/>
      <c r="H76" s="41"/>
    </row>
    <row r="77" spans="1:8" ht="12.75" customHeight="1" x14ac:dyDescent="0.25">
      <c r="A77" s="36"/>
      <c r="B77" s="40"/>
      <c r="C77" s="40"/>
      <c r="D77" s="40"/>
      <c r="E77" s="40"/>
      <c r="F77" s="40"/>
      <c r="G77" s="40"/>
      <c r="H77" s="41"/>
    </row>
    <row r="78" spans="1:8" ht="12.75" customHeight="1" x14ac:dyDescent="0.25">
      <c r="A78" s="36"/>
      <c r="B78" s="40"/>
      <c r="C78" s="40"/>
      <c r="D78" s="40"/>
      <c r="E78" s="40"/>
      <c r="F78" s="40"/>
      <c r="G78" s="40"/>
      <c r="H78" s="41"/>
    </row>
    <row r="79" spans="1:8" ht="12.75" customHeight="1" x14ac:dyDescent="0.25">
      <c r="A79" s="36"/>
      <c r="B79" s="40"/>
      <c r="C79" s="40"/>
      <c r="D79" s="40"/>
      <c r="E79" s="40"/>
      <c r="F79" s="40"/>
      <c r="G79" s="40"/>
      <c r="H79" s="41"/>
    </row>
    <row r="80" spans="1:8" ht="12.75" customHeight="1" x14ac:dyDescent="0.25">
      <c r="A80" s="36"/>
      <c r="B80" s="40"/>
      <c r="C80" s="40"/>
      <c r="D80" s="40"/>
      <c r="E80" s="40"/>
      <c r="F80" s="40"/>
      <c r="G80" s="40"/>
      <c r="H80" s="41"/>
    </row>
    <row r="81" spans="1:8" ht="12.75" customHeight="1" x14ac:dyDescent="0.25">
      <c r="A81" s="36"/>
      <c r="B81" s="40"/>
      <c r="C81" s="40"/>
      <c r="D81" s="40"/>
      <c r="E81" s="40"/>
      <c r="F81" s="40"/>
      <c r="G81" s="40"/>
      <c r="H81" s="41"/>
    </row>
    <row r="82" spans="1:8" ht="12.75" customHeight="1" x14ac:dyDescent="0.25">
      <c r="A82" s="36"/>
      <c r="B82" s="40"/>
      <c r="C82" s="40"/>
      <c r="D82" s="40"/>
      <c r="E82" s="40"/>
      <c r="F82" s="40"/>
      <c r="G82" s="40"/>
      <c r="H82" s="41"/>
    </row>
    <row r="83" spans="1:8" ht="12.75" customHeight="1" x14ac:dyDescent="0.25">
      <c r="A83" s="36"/>
      <c r="B83" s="40"/>
      <c r="C83" s="40"/>
      <c r="D83" s="40"/>
      <c r="E83" s="40"/>
      <c r="F83" s="40"/>
      <c r="G83" s="40"/>
      <c r="H83" s="41"/>
    </row>
    <row r="84" spans="1:8" ht="12.75" customHeight="1" x14ac:dyDescent="0.25">
      <c r="A84" s="36"/>
      <c r="B84" s="40"/>
      <c r="C84" s="40"/>
      <c r="D84" s="40"/>
      <c r="E84" s="40"/>
      <c r="F84" s="40"/>
      <c r="G84" s="40"/>
      <c r="H84" s="41"/>
    </row>
    <row r="85" spans="1:8" ht="12.75" customHeight="1" x14ac:dyDescent="0.25">
      <c r="A85" s="36"/>
      <c r="B85" s="40"/>
      <c r="C85" s="40"/>
      <c r="D85" s="40"/>
      <c r="E85" s="40"/>
      <c r="F85" s="40"/>
      <c r="G85" s="40"/>
      <c r="H85" s="41"/>
    </row>
    <row r="86" spans="1:8" ht="12.75" customHeight="1" x14ac:dyDescent="0.25">
      <c r="A86" s="36"/>
      <c r="B86" s="40"/>
      <c r="C86" s="40"/>
      <c r="D86" s="40"/>
      <c r="E86" s="40"/>
      <c r="F86" s="40"/>
      <c r="G86" s="40"/>
      <c r="H86" s="41"/>
    </row>
    <row r="87" spans="1:8" ht="12.75" customHeight="1" x14ac:dyDescent="0.25">
      <c r="A87" s="36"/>
      <c r="B87" s="40"/>
      <c r="C87" s="40"/>
      <c r="D87" s="40"/>
      <c r="E87" s="40"/>
      <c r="F87" s="40"/>
      <c r="G87" s="40"/>
      <c r="H87" s="41"/>
    </row>
    <row r="88" spans="1:8" ht="12.75" customHeight="1" x14ac:dyDescent="0.25">
      <c r="A88" s="36"/>
      <c r="B88" s="40"/>
      <c r="C88" s="40"/>
      <c r="D88" s="40"/>
      <c r="E88" s="40"/>
      <c r="F88" s="40"/>
      <c r="G88" s="40"/>
      <c r="H88" s="41"/>
    </row>
    <row r="89" spans="1:8" ht="12.75" customHeight="1" x14ac:dyDescent="0.25">
      <c r="A89" s="42" t="s">
        <v>40</v>
      </c>
      <c r="B89" s="43"/>
      <c r="C89" s="43"/>
      <c r="D89" s="43"/>
      <c r="E89" s="43"/>
      <c r="F89" s="43"/>
      <c r="G89" s="43"/>
      <c r="H89" s="44"/>
    </row>
    <row r="90" spans="1:8" ht="12.75" customHeight="1" x14ac:dyDescent="0.25">
      <c r="A90" s="42"/>
      <c r="B90" s="43"/>
      <c r="C90" s="43"/>
      <c r="D90" s="43"/>
      <c r="E90" s="43"/>
      <c r="F90" s="43"/>
      <c r="G90" s="43"/>
      <c r="H90" s="44"/>
    </row>
    <row r="91" spans="1:8" ht="12.75" customHeight="1" x14ac:dyDescent="0.25">
      <c r="A91" s="42" t="s">
        <v>41</v>
      </c>
      <c r="B91" s="45" t="s">
        <v>42</v>
      </c>
      <c r="C91" s="45"/>
      <c r="D91" s="45"/>
      <c r="E91" s="45"/>
      <c r="F91" s="45"/>
      <c r="G91" s="45"/>
      <c r="H91" s="46"/>
    </row>
    <row r="92" spans="1:8" ht="12.75" customHeight="1" x14ac:dyDescent="0.25">
      <c r="A92" s="42"/>
      <c r="B92" s="45"/>
      <c r="C92" s="45"/>
      <c r="D92" s="45"/>
      <c r="E92" s="45"/>
      <c r="F92" s="45"/>
      <c r="G92" s="45"/>
      <c r="H92" s="46"/>
    </row>
    <row r="93" spans="1:8" ht="12.75" customHeight="1" x14ac:dyDescent="0.25">
      <c r="A93" s="42"/>
      <c r="B93" s="45"/>
      <c r="C93" s="45"/>
      <c r="D93" s="45"/>
      <c r="E93" s="45"/>
      <c r="F93" s="45"/>
      <c r="G93" s="45"/>
      <c r="H93" s="46"/>
    </row>
    <row r="94" spans="1:8" ht="12.75" customHeight="1" x14ac:dyDescent="0.25">
      <c r="A94" s="47"/>
      <c r="B94" s="45"/>
      <c r="C94" s="45"/>
      <c r="D94" s="45"/>
      <c r="E94" s="45"/>
      <c r="F94" s="45"/>
      <c r="G94" s="45"/>
      <c r="H94" s="46"/>
    </row>
    <row r="95" spans="1:8" ht="12.75" customHeight="1" x14ac:dyDescent="0.25">
      <c r="A95" s="47"/>
      <c r="B95" s="45"/>
      <c r="C95" s="45"/>
      <c r="D95" s="45"/>
      <c r="E95" s="45"/>
      <c r="F95" s="45"/>
      <c r="G95" s="45"/>
      <c r="H95" s="46"/>
    </row>
    <row r="96" spans="1:8" ht="12.75" customHeight="1" x14ac:dyDescent="0.25">
      <c r="A96" s="47"/>
      <c r="B96" s="45"/>
      <c r="C96" s="45"/>
      <c r="D96" s="45"/>
      <c r="E96" s="45"/>
      <c r="F96" s="45"/>
      <c r="G96" s="45"/>
      <c r="H96" s="46"/>
    </row>
    <row r="97" spans="1:8" ht="12.75" customHeight="1" x14ac:dyDescent="0.25">
      <c r="A97" s="47"/>
      <c r="B97" s="45"/>
      <c r="C97" s="45"/>
      <c r="D97" s="45"/>
      <c r="E97" s="45"/>
      <c r="F97" s="45"/>
      <c r="G97" s="45"/>
      <c r="H97" s="46"/>
    </row>
    <row r="98" spans="1:8" ht="12.75" customHeight="1" x14ac:dyDescent="0.25">
      <c r="A98" s="47"/>
      <c r="B98" s="45"/>
      <c r="C98" s="45"/>
      <c r="D98" s="45"/>
      <c r="E98" s="45"/>
      <c r="F98" s="45"/>
      <c r="G98" s="45"/>
      <c r="H98" s="46"/>
    </row>
    <row r="99" spans="1:8" ht="12.75" customHeight="1" thickBot="1" x14ac:dyDescent="0.3">
      <c r="A99" s="48"/>
      <c r="B99" s="49"/>
      <c r="C99" s="49"/>
      <c r="D99" s="49"/>
      <c r="E99" s="49"/>
      <c r="F99" s="49"/>
      <c r="G99" s="49"/>
      <c r="H99" s="50"/>
    </row>
  </sheetData>
  <mergeCells count="45">
    <mergeCell ref="A35:G35"/>
    <mergeCell ref="A36:H60"/>
    <mergeCell ref="A61:H88"/>
    <mergeCell ref="A89:H90"/>
    <mergeCell ref="A91:A99"/>
    <mergeCell ref="B91:H99"/>
    <mergeCell ref="A31:E31"/>
    <mergeCell ref="F31:H31"/>
    <mergeCell ref="A32:H32"/>
    <mergeCell ref="A33:E33"/>
    <mergeCell ref="F33:H33"/>
    <mergeCell ref="A34:E34"/>
    <mergeCell ref="F34:H34"/>
    <mergeCell ref="A28:E28"/>
    <mergeCell ref="F28:H28"/>
    <mergeCell ref="A29:E29"/>
    <mergeCell ref="F29:H29"/>
    <mergeCell ref="A30:E30"/>
    <mergeCell ref="F30:H30"/>
    <mergeCell ref="A24:E24"/>
    <mergeCell ref="F24:H24"/>
    <mergeCell ref="A25:H25"/>
    <mergeCell ref="A26:E26"/>
    <mergeCell ref="F26:H26"/>
    <mergeCell ref="A27:E27"/>
    <mergeCell ref="F27:H27"/>
    <mergeCell ref="A21:E21"/>
    <mergeCell ref="F21:H21"/>
    <mergeCell ref="A22:E22"/>
    <mergeCell ref="F22:H22"/>
    <mergeCell ref="A23:E23"/>
    <mergeCell ref="F23:H23"/>
    <mergeCell ref="A16:H16"/>
    <mergeCell ref="A17:H17"/>
    <mergeCell ref="A18:C19"/>
    <mergeCell ref="D18:H18"/>
    <mergeCell ref="F19:H19"/>
    <mergeCell ref="A20:H20"/>
    <mergeCell ref="A7:H8"/>
    <mergeCell ref="A10:H10"/>
    <mergeCell ref="A11:H11"/>
    <mergeCell ref="A12:H12"/>
    <mergeCell ref="A13:H13"/>
    <mergeCell ref="A15:D15"/>
    <mergeCell ref="E15:H15"/>
  </mergeCells>
  <printOptions horizontalCentered="1"/>
  <pageMargins left="0.39370078740157483" right="0.39370078740157483" top="0" bottom="0" header="0.31496062992125984" footer="0.31496062992125984"/>
  <pageSetup scale="65" orientation="portrait" r:id="rId1"/>
  <rowBreaks count="1" manualBreakCount="1">
    <brk id="3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DG</vt:lpstr>
      <vt:lpstr>DG!Área_de_impresión</vt:lpstr>
      <vt:lpstr>DG!Títulos_a_imprimir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Helena Murillo Garay</dc:creator>
  <cp:lastModifiedBy>Diana Helena Murillo Garay</cp:lastModifiedBy>
  <dcterms:created xsi:type="dcterms:W3CDTF">2024-01-31T20:32:48Z</dcterms:created>
  <dcterms:modified xsi:type="dcterms:W3CDTF">2024-01-31T20:33:29Z</dcterms:modified>
</cp:coreProperties>
</file>